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221" documentId="13_ncr:1_{00F88377-1C05-43FD-97B2-2FA599C3D578}" xr6:coauthVersionLast="47" xr6:coauthVersionMax="47" xr10:uidLastSave="{13A3BC96-7F99-41CA-B394-1FEB37D09720}"/>
  <bookViews>
    <workbookView xWindow="-110" yWindow="-110" windowWidth="22780" windowHeight="14660" tabRatio="786" activeTab="1" xr2:uid="{00000000-000D-0000-FFFF-FFFF00000000}"/>
  </bookViews>
  <sheets>
    <sheet name="Instructions" sheetId="6" r:id="rId1"/>
    <sheet name="DOB_Form" sheetId="3" r:id="rId2"/>
    <sheet name="State_of_Repairs" sheetId="5" r:id="rId3"/>
  </sheets>
  <definedNames>
    <definedName name="_xlnm.Print_Area" localSheetId="1">DOB_Form!$A$1:$O$51</definedName>
    <definedName name="_xlnm.Print_Area" localSheetId="2">State_of_Repairs!$A$1:$H$51</definedName>
    <definedName name="Program_Cap">DOB_Form!$N$38</definedName>
    <definedName name="Remaining_Need">DOB_Form!$N$37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5" l="1"/>
  <c r="N28" i="3"/>
  <c r="F36" i="5" l="1"/>
  <c r="C48" i="5"/>
  <c r="F34" i="5"/>
  <c r="C46" i="5"/>
  <c r="N21" i="3"/>
  <c r="F40" i="5" l="1"/>
  <c r="N32" i="3" s="1"/>
  <c r="N36" i="3" s="1"/>
  <c r="N23" i="3"/>
  <c r="N18" i="3"/>
  <c r="N35" i="3"/>
  <c r="N31" i="3" l="1"/>
  <c r="N37" i="3" l="1"/>
  <c r="N33" i="3"/>
  <c r="N40" i="3" s="1"/>
  <c r="N3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4"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<sst xmlns="http://schemas.openxmlformats.org/spreadsheetml/2006/main" count="125" uniqueCount="98">
  <si>
    <t>10-4</t>
  </si>
  <si>
    <t>DOB Form - Instructions</t>
  </si>
  <si>
    <t>This excel file consist of a DOB Checklist explaining how the Owner-Occupied Rehabilitation and Reconstruction calculated the Duplication of Benefits (DOB) and the maximum amount of CDBG-DR assistance you may be eligible to receive for the repair or reconstruction of your home.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</si>
  <si>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</si>
  <si>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</si>
  <si>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</si>
  <si>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</si>
  <si>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</si>
  <si>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</si>
  <si>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</si>
  <si>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</si>
  <si>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</si>
  <si>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</si>
  <si>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 xml:space="preserve"> Owner-Occupied Rehabilitation and Reconstruction</t>
  </si>
  <si>
    <t>Status of Form</t>
  </si>
  <si>
    <t>This checklist explains how the  Owner-Occupied Rehabilitation and Reconstruction calculated the Duplication of Benefits (DOB) and the maximum amount of CDBG-DR assistance you may be eligible to receive for the repair or reconstruction of your home.  To be eligible for repair or reconstruction of your home, the program will determine the amount(s) of disaster recovery cash assistance and insurance funds that you received for home repair or replacement from sources such as the Federal Emergency Management Agency (FEMA), the Small Business Administration (SBA), insurance and other sources. The program will then determine if these funds were used as intended to repair your home.</t>
  </si>
  <si>
    <t>Step 1. Identify Applicant’s Total Need Calculated</t>
  </si>
  <si>
    <t>TOTAL APPLICANT NEEDS ESTIMATED</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</si>
  <si>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</si>
  <si>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 The sources of funding can be used for activities such as housing repairs, housing repair and reconstruction, loss of contents, debris removal, temporary relocation, transportation, medical and dental assistance, repair/replacement of essential household items, and other miscellaneous needs.</t>
  </si>
  <si>
    <t>Types of Assistance Available or Received</t>
  </si>
  <si>
    <t>Documented?</t>
  </si>
  <si>
    <t>Exclude?</t>
  </si>
  <si>
    <t>Amount</t>
  </si>
  <si>
    <t>How was funding used? What Purpose?</t>
  </si>
  <si>
    <t>Y/N</t>
  </si>
  <si>
    <t>FEMA Individual Assistance:</t>
  </si>
  <si>
    <t>Yes</t>
  </si>
  <si>
    <t xml:space="preserve">FEMA Individual Assistance Temporary Housing Benefits and Other Needs Assistance (ONA) </t>
  </si>
  <si>
    <t>No</t>
  </si>
  <si>
    <t>FEMA Individual Assistance Repair, Replacement, Replacement Housing Construction Benefits</t>
  </si>
  <si>
    <t>N/A</t>
  </si>
  <si>
    <t>SBA Disaster Loans:</t>
  </si>
  <si>
    <t>SBA Personal Disaster Loan Benefits</t>
  </si>
  <si>
    <t>Insurance Benefits:</t>
  </si>
  <si>
    <t>Homeowner's Insurance Structural Loss Benefits</t>
  </si>
  <si>
    <t>Flood Insurance (NFIP) Building Loss Benefits</t>
  </si>
  <si>
    <t>NFIP Increased Cost of Compliance (ICC) Benefits</t>
  </si>
  <si>
    <t>Windstorm Insurance Building Loss Benefits</t>
  </si>
  <si>
    <t>Other Housing Assistance:</t>
  </si>
  <si>
    <t>USDA Emergency Loan Program (EM) Funds Intended for Home Repair, Elevation, or Replacement</t>
  </si>
  <si>
    <t>Self-Declared Philanthropic Cash Assistance Benefits for Construction or Temporary Housing</t>
  </si>
  <si>
    <t>TOTAL DUPLICATIVE DISASTER ASSISTANCE RECEIVED</t>
  </si>
  <si>
    <t>Confirmed Repairs</t>
  </si>
  <si>
    <t>REMAINING DUPLICATIVE AMOUNT (due for escrow)</t>
  </si>
  <si>
    <t>Step 3: Calculate Maximum CDBG-DR Award</t>
  </si>
  <si>
    <t>Applicant's Total Development Costs:</t>
  </si>
  <si>
    <t>Confirmed Duplicative Assistance for Completed Repairs:</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</si>
  <si>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</si>
  <si>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</si>
  <si>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</si>
  <si>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</si>
  <si>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</si>
  <si>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</si>
  <si>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</si>
  <si>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</si>
  <si>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</si>
  <si>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</si>
  <si>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</si>
  <si>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</si>
  <si>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</si>
  <si>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</si>
  <si>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</si>
  <si>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</si>
  <si>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</si>
  <si>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</si>
  <si>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</si>
  <si>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</si>
  <si>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</si>
  <si>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</si>
  <si>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</si>
  <si>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</si>
  <si>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Repairs done by Contractor</t>
  </si>
  <si>
    <t>Repairs/Materials Purchased</t>
  </si>
  <si>
    <t>Rental Assistance (TRA)</t>
  </si>
  <si>
    <t>New Construction of Housing</t>
  </si>
  <si>
    <t>Debris Removal</t>
  </si>
  <si>
    <t>Demolition</t>
  </si>
  <si>
    <t>Elevation</t>
  </si>
  <si>
    <t>Other: Adjust Fees, Soft Costs, etc.</t>
  </si>
  <si>
    <t>[sue insurance to get money, hire lawyer, hire engineer, permitting, surveyings,]</t>
  </si>
  <si>
    <t>PROCESS</t>
  </si>
  <si>
    <t>1. Form is part of intake and the applicant is filling out</t>
  </si>
  <si>
    <t>2. Applicant signs the preliminary document</t>
  </si>
  <si>
    <t>3. Subrecipient's vendor goes out does the inspection. Damage assessor should nto see this document.</t>
  </si>
  <si>
    <t>4. Subrecipient fills out the DOB calculation and determines award. Confirms award with DLG.</t>
  </si>
  <si>
    <t>5. Subrecipient notifies Applciant of DOB. Applicant signs grants agreement and final self cert and DOB calc.</t>
  </si>
  <si>
    <t>Total Expenses</t>
  </si>
  <si>
    <t>CONFIRMATION OF TOTAL EXPENSES</t>
  </si>
  <si>
    <t>A. Total Repairs (supported and confirmed)</t>
  </si>
  <si>
    <t>B. Total Confirmed by Inspection</t>
  </si>
  <si>
    <t>C. Other Scope Expenses Not Confirmed by Inspection</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</si>
  <si>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</si>
  <si>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</si>
  <si>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</si>
  <si>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</si>
  <si>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</si>
  <si>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Name of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</si>
</sst>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b/>
      <sz val="16"/>
      <color theme="1"/>
      <name val="Calibri"/>
      <family val="2"/>
      <scheme val="minor"/>
    </font>
    <font>
      <sz val="14"/>
      <color theme="1"/>
      <name val="Calibri"/>
      <family val="2"/>
      <scheme val="minor"/>
    </font>
    <font>
      <sz val="8"/>
      <color theme="1"/>
      <name val="Franklin Gothic Book"/>
      <family val="2"/>
    </font>
    <font>
      <sz val="8"/>
      <color rgb="FF000000"/>
      <name val="Segoe UI"/>
      <family val="2"/>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1" xfId="1" applyNumberFormat="1" applyFont="1" applyBorder="1" applyAlignment="1" applyProtection="1">
      <alignment horizontal="right"/>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9" xfId="0" applyFont="1" applyBorder="1"/>
    <xf numFmtId="165" fontId="4" fillId="0" borderId="13" xfId="1" applyNumberFormat="1" applyFont="1" applyBorder="1" applyAlignment="1" applyProtection="1"/>
    <xf numFmtId="0" fontId="4" fillId="0" borderId="3" xfId="0" applyFont="1" applyBorder="1"/>
    <xf numFmtId="0" fontId="4" fillId="0" borderId="4" xfId="0" applyFont="1" applyBorder="1"/>
    <xf numFmtId="165" fontId="4" fillId="0" borderId="2" xfId="1" applyNumberFormat="1" applyFont="1" applyBorder="1" applyAlignment="1" applyProtection="1"/>
    <xf numFmtId="165" fontId="4" fillId="0" borderId="17" xfId="1" applyNumberFormat="1" applyFont="1" applyBorder="1" applyAlignment="1" applyProtection="1"/>
    <xf numFmtId="0" fontId="4" fillId="0" borderId="35" xfId="0" applyFont="1" applyBorder="1" applyAlignment="1">
      <alignment horizontal="center" vertical="center" wrapText="1"/>
    </xf>
    <xf numFmtId="0" fontId="4" fillId="0" borderId="31" xfId="0" applyFont="1" applyBorder="1"/>
    <xf numFmtId="165" fontId="4" fillId="0" borderId="30" xfId="1" applyNumberFormat="1" applyFont="1" applyBorder="1" applyAlignment="1" applyProtection="1"/>
    <xf numFmtId="165" fontId="4" fillId="0" borderId="33" xfId="1" applyNumberFormat="1" applyFont="1" applyBorder="1" applyAlignment="1" applyProtection="1"/>
    <xf numFmtId="0" fontId="4" fillId="0" borderId="5" xfId="0" applyFont="1" applyBorder="1"/>
    <xf numFmtId="165" fontId="4" fillId="0" borderId="40"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38"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165" fontId="4" fillId="3" borderId="9" xfId="1" applyNumberFormat="1" applyFont="1" applyFill="1" applyBorder="1" applyAlignment="1" applyProtection="1">
      <alignment horizontal="right"/>
      <protection locked="0"/>
    </xf>
    <xf numFmtId="0" fontId="2" fillId="0" borderId="38" xfId="0" applyFont="1" applyBorder="1" applyAlignment="1">
      <alignment vertical="center"/>
    </xf>
    <xf numFmtId="0" fontId="2" fillId="0" borderId="31" xfId="0" applyFont="1" applyBorder="1"/>
    <xf numFmtId="0" fontId="2" fillId="0" borderId="38" xfId="0" applyFont="1" applyBorder="1" applyAlignment="1">
      <alignment horizontal="center"/>
    </xf>
    <xf numFmtId="0" fontId="2" fillId="0" borderId="38"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7" xfId="0" applyFont="1" applyFill="1" applyBorder="1" applyAlignment="1" applyProtection="1">
      <alignment vertical="center" wrapText="1"/>
      <protection locked="0"/>
    </xf>
    <xf numFmtId="0" fontId="2" fillId="3" borderId="48"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44" fontId="2" fillId="0" borderId="0" xfId="0" applyNumberFormat="1" applyFont="1"/>
    <xf numFmtId="0" fontId="0" fillId="0" borderId="53" xfId="0" applyBorder="1"/>
    <xf numFmtId="49" fontId="0" fillId="0" borderId="53" xfId="0" applyNumberFormat="1" applyBorder="1"/>
    <xf numFmtId="49" fontId="21" fillId="0" borderId="0" xfId="0" applyNumberFormat="1" applyFont="1"/>
    <xf numFmtId="0" fontId="19" fillId="4" borderId="54" xfId="0" applyFont="1" applyFill="1" applyBorder="1" applyAlignment="1">
      <alignment horizontal="left" vertical="top"/>
    </xf>
    <xf numFmtId="0" fontId="19" fillId="4" borderId="55" xfId="0" applyFont="1" applyFill="1" applyBorder="1" applyAlignment="1">
      <alignment horizontal="left" vertical="top"/>
    </xf>
    <xf numFmtId="0" fontId="20" fillId="5" borderId="56" xfId="0" applyFont="1" applyFill="1" applyBorder="1" applyAlignment="1">
      <alignment horizontal="left" vertical="top" wrapText="1"/>
    </xf>
    <xf numFmtId="0" fontId="20" fillId="5" borderId="57" xfId="0" applyFont="1" applyFill="1" applyBorder="1" applyAlignment="1">
      <alignment horizontal="left" vertical="top" wrapText="1"/>
    </xf>
    <xf numFmtId="0" fontId="20" fillId="5" borderId="58" xfId="0" applyFont="1" applyFill="1" applyBorder="1" applyAlignment="1">
      <alignment horizontal="left" vertical="top" wrapText="1"/>
    </xf>
    <xf numFmtId="0" fontId="20" fillId="5" borderId="59" xfId="0" applyFont="1" applyFill="1" applyBorder="1" applyAlignment="1">
      <alignment horizontal="left" vertical="top" wrapText="1"/>
    </xf>
    <xf numFmtId="0" fontId="20" fillId="5" borderId="0" xfId="0" applyFont="1" applyFill="1" applyAlignment="1">
      <alignment horizontal="left" vertical="top" wrapText="1"/>
    </xf>
    <xf numFmtId="0" fontId="20" fillId="5" borderId="60" xfId="0" applyFont="1" applyFill="1" applyBorder="1" applyAlignment="1">
      <alignment horizontal="left" vertical="top" wrapText="1"/>
    </xf>
    <xf numFmtId="0" fontId="20" fillId="6" borderId="54" xfId="0" applyFont="1" applyFill="1" applyBorder="1" applyAlignment="1">
      <alignment vertical="top" wrapText="1"/>
    </xf>
    <xf numFmtId="0" fontId="20" fillId="6" borderId="55" xfId="0" applyFont="1" applyFill="1" applyBorder="1" applyAlignment="1">
      <alignment vertical="top"/>
    </xf>
    <xf numFmtId="0" fontId="20" fillId="6" borderId="61" xfId="0" applyFont="1" applyFill="1" applyBorder="1" applyAlignment="1">
      <alignment vertical="top"/>
    </xf>
    <xf numFmtId="0" fontId="3" fillId="0" borderId="31" xfId="0" applyFont="1" applyBorder="1"/>
    <xf numFmtId="0" fontId="3" fillId="0" borderId="3" xfId="0" applyFont="1" applyBorder="1"/>
    <xf numFmtId="49" fontId="3" fillId="0" borderId="3" xfId="0" applyNumberFormat="1" applyFont="1" applyBorder="1" applyAlignment="1">
      <alignment horizontal="right"/>
    </xf>
    <xf numFmtId="49" fontId="3" fillId="0" borderId="30" xfId="0" applyNumberFormat="1" applyFont="1" applyBorder="1" applyAlignment="1">
      <alignment horizontal="right"/>
    </xf>
    <xf numFmtId="0" fontId="8" fillId="0" borderId="32" xfId="0" applyFont="1" applyBorder="1" applyAlignment="1">
      <alignment vertical="center" wrapText="1"/>
    </xf>
    <xf numFmtId="0" fontId="8" fillId="0" borderId="18" xfId="0" applyFont="1" applyBorder="1" applyAlignment="1">
      <alignment vertical="center" wrapText="1"/>
    </xf>
    <xf numFmtId="0" fontId="8" fillId="0" borderId="33" xfId="0" applyFont="1" applyBorder="1" applyAlignment="1">
      <alignment vertical="center" wrapText="1"/>
    </xf>
    <xf numFmtId="0" fontId="7" fillId="0" borderId="29"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7" xfId="0" applyFont="1" applyBorder="1" applyAlignment="1">
      <alignment horizontal="left" vertical="center"/>
    </xf>
    <xf numFmtId="0" fontId="2" fillId="0" borderId="37" xfId="0" applyFont="1" applyBorder="1" applyAlignment="1">
      <alignment horizontal="lef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8" xfId="0" applyFont="1" applyBorder="1" applyAlignment="1">
      <alignment horizontal="center" vertical="center" wrapText="1"/>
    </xf>
    <xf numFmtId="0" fontId="2" fillId="0" borderId="29" xfId="0" applyFont="1" applyBorder="1" applyAlignment="1">
      <alignment wrapText="1"/>
    </xf>
    <xf numFmtId="0" fontId="2" fillId="0" borderId="1" xfId="0" applyFont="1" applyBorder="1"/>
    <xf numFmtId="0" fontId="2" fillId="0" borderId="3" xfId="0" applyFont="1" applyBorder="1"/>
    <xf numFmtId="0" fontId="2" fillId="0" borderId="4" xfId="0" applyFont="1" applyBorder="1"/>
    <xf numFmtId="0" fontId="2" fillId="0" borderId="31" xfId="0" applyFont="1" applyBorder="1"/>
    <xf numFmtId="0" fontId="2" fillId="0" borderId="29" xfId="0" applyFont="1" applyBorder="1"/>
    <xf numFmtId="0" fontId="2" fillId="3" borderId="47" xfId="0" applyFont="1" applyFill="1" applyBorder="1" applyAlignment="1" applyProtection="1">
      <alignment vertical="center" wrapText="1"/>
      <protection locked="0"/>
    </xf>
    <xf numFmtId="0" fontId="2" fillId="3" borderId="48" xfId="0" applyFont="1" applyFill="1" applyBorder="1" applyAlignment="1" applyProtection="1">
      <alignment vertical="center" wrapText="1"/>
      <protection locked="0"/>
    </xf>
    <xf numFmtId="0" fontId="2" fillId="3" borderId="37" xfId="0" applyFont="1" applyFill="1" applyBorder="1" applyAlignment="1" applyProtection="1">
      <alignment vertical="center" wrapText="1"/>
      <protection locked="0"/>
    </xf>
    <xf numFmtId="0" fontId="10" fillId="0" borderId="3" xfId="0" applyFont="1" applyBorder="1"/>
    <xf numFmtId="0" fontId="10" fillId="0" borderId="4" xfId="0" applyFont="1" applyBorder="1"/>
    <xf numFmtId="0" fontId="2" fillId="0" borderId="29" xfId="0" applyFont="1" applyBorder="1" applyAlignment="1">
      <alignment horizontal="left" indent="3"/>
    </xf>
    <xf numFmtId="0" fontId="2" fillId="0" borderId="1" xfId="0" applyFont="1" applyBorder="1" applyAlignment="1">
      <alignment horizontal="left" indent="3"/>
    </xf>
    <xf numFmtId="164" fontId="2" fillId="0" borderId="10" xfId="0" applyNumberFormat="1"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0" fontId="2" fillId="0" borderId="31" xfId="0" applyFont="1" applyBorder="1" applyAlignment="1">
      <alignment wrapText="1"/>
    </xf>
    <xf numFmtId="0" fontId="2" fillId="0" borderId="30" xfId="0" applyFont="1" applyBorder="1"/>
    <xf numFmtId="164" fontId="2" fillId="0" borderId="1" xfId="0" applyNumberFormat="1" applyFont="1" applyBorder="1" applyAlignment="1">
      <alignment horizontal="center" vertical="center"/>
    </xf>
    <xf numFmtId="164" fontId="2" fillId="0" borderId="38" xfId="0" applyNumberFormat="1" applyFont="1" applyBorder="1" applyAlignment="1">
      <alignment horizontal="center" vertical="center"/>
    </xf>
    <xf numFmtId="0" fontId="2" fillId="0" borderId="24" xfId="0" applyFont="1" applyBorder="1"/>
    <xf numFmtId="0" fontId="2" fillId="0" borderId="25" xfId="0" applyFont="1" applyBorder="1"/>
    <xf numFmtId="164" fontId="2" fillId="3" borderId="25" xfId="0" applyNumberFormat="1" applyFont="1" applyFill="1" applyBorder="1" applyAlignment="1" applyProtection="1">
      <alignment horizontal="center" vertical="center"/>
      <protection locked="0"/>
    </xf>
    <xf numFmtId="164" fontId="2" fillId="3" borderId="46"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38" xfId="0" applyNumberFormat="1" applyFont="1" applyFill="1" applyBorder="1" applyAlignment="1" applyProtection="1">
      <alignment horizontal="center" vertical="center"/>
      <protection locked="0"/>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46" xfId="0" applyFont="1" applyBorder="1" applyAlignment="1">
      <alignment vertical="center" wrapText="1"/>
    </xf>
    <xf numFmtId="0" fontId="2" fillId="0" borderId="41" xfId="0" applyFont="1" applyBorder="1"/>
    <xf numFmtId="0" fontId="2" fillId="0" borderId="7" xfId="0" applyFont="1" applyBorder="1"/>
    <xf numFmtId="0" fontId="2" fillId="0" borderId="8" xfId="0" applyFont="1" applyBorder="1"/>
    <xf numFmtId="0" fontId="2" fillId="0" borderId="49" xfId="0" applyFont="1" applyBorder="1"/>
    <xf numFmtId="0" fontId="2" fillId="0" borderId="10" xfId="0" applyFont="1" applyBorder="1"/>
    <xf numFmtId="164" fontId="10" fillId="0" borderId="1" xfId="0" applyNumberFormat="1" applyFont="1" applyBorder="1" applyAlignment="1">
      <alignment horizontal="center" vertical="center" wrapText="1"/>
    </xf>
    <xf numFmtId="0" fontId="11" fillId="0" borderId="29" xfId="0" applyFont="1" applyBorder="1" applyAlignment="1">
      <alignment vertical="center"/>
    </xf>
    <xf numFmtId="0" fontId="11" fillId="0" borderId="1" xfId="0" applyFont="1" applyBorder="1" applyAlignment="1">
      <alignment vertical="center"/>
    </xf>
    <xf numFmtId="0" fontId="4" fillId="0" borderId="23"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9" xfId="1" applyNumberFormat="1" applyFont="1" applyBorder="1" applyAlignment="1" applyProtection="1">
      <alignment horizontal="center"/>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0" xfId="0" applyFont="1" applyAlignment="1">
      <alignment horizontal="center" vertical="center" wrapText="1"/>
    </xf>
    <xf numFmtId="0" fontId="11" fillId="0" borderId="52" xfId="0" applyFont="1" applyBorder="1" applyAlignment="1">
      <alignment horizontal="center" vertical="center" wrapText="1"/>
    </xf>
    <xf numFmtId="0" fontId="2" fillId="0" borderId="20" xfId="2" applyNumberFormat="1" applyFont="1" applyBorder="1" applyAlignment="1">
      <alignment horizontal="right"/>
    </xf>
    <xf numFmtId="0" fontId="2" fillId="0" borderId="42" xfId="2" applyNumberFormat="1" applyFont="1" applyBorder="1" applyAlignment="1">
      <alignment horizontal="right"/>
    </xf>
    <xf numFmtId="0" fontId="2" fillId="0" borderId="21" xfId="0" applyFont="1" applyBorder="1"/>
    <xf numFmtId="0" fontId="2" fillId="0" borderId="20" xfId="0" applyFont="1" applyBorder="1"/>
    <xf numFmtId="0" fontId="4" fillId="0" borderId="1"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5" fillId="2" borderId="44"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4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3" xfId="0" applyFont="1" applyFill="1" applyBorder="1" applyAlignment="1">
      <alignment horizontal="center" vertical="center" wrapText="1"/>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8"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30"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30" xfId="0" applyNumberFormat="1" applyFont="1" applyBorder="1" applyAlignment="1">
      <alignment horizontal="center" vertical="center"/>
    </xf>
    <xf numFmtId="0" fontId="2" fillId="0" borderId="29"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0" xfId="0" applyFont="1" applyFill="1" applyBorder="1" applyAlignment="1">
      <alignment horizontal="center" vertical="center"/>
    </xf>
    <xf numFmtId="0" fontId="2" fillId="0" borderId="36"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2" xfId="0" applyFont="1" applyBorder="1" applyAlignment="1">
      <alignment wrapText="1"/>
    </xf>
    <xf numFmtId="0" fontId="2" fillId="0" borderId="18" xfId="0" applyFont="1" applyBorder="1" applyAlignment="1">
      <alignment wrapText="1"/>
    </xf>
    <xf numFmtId="0" fontId="2" fillId="0" borderId="33" xfId="0" applyFont="1" applyBorder="1" applyAlignment="1">
      <alignment wrapText="1"/>
    </xf>
    <xf numFmtId="0" fontId="4" fillId="0" borderId="34"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10</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9</xdr:col>
          <xdr:colOff>717550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BBBF-BFF2-4260-B6F5-40599C247C74}">
  <dimension ref="A1:E16"/>
  <sheetViews>
    <sheetView zoomScale="85" zoomScaleNormal="85" workbookViewId="0">
      <selection activeCell="A2" sqref="A2"/>
    </sheetView>
  </sheetViews>
  <sheetFormatPr defaultColWidth="9.1796875" defaultRowHeight="14.5" x14ac:dyDescent="0.35"/>
  <cols>
    <col min="1" max="1" width="9.1796875" style="49"/>
    <col min="2" max="2" width="24.1796875" style="49" customWidth="1"/>
    <col min="3" max="3" width="62.54296875" style="49" customWidth="1"/>
    <col min="4" max="4" width="93.81640625" style="49" bestFit="1" customWidth="1"/>
    <col min="5" max="5" width="35.81640625" style="49" customWidth="1"/>
    <col min="6" max="7" width="11" style="49" customWidth="1"/>
    <col min="8" max="8" width="16.453125" style="49" customWidth="1"/>
    <col min="9" max="11" width="11" style="49" customWidth="1"/>
    <col min="12" max="12" width="15.26953125" style="49" customWidth="1"/>
    <col min="13" max="13" width="11" style="49" customWidth="1"/>
    <col min="14" max="16384" width="9.1796875" style="49"/>
  </cols>
  <sheetData>
    <row r="1" spans="1:5" x14ac:dyDescent="0.35">
      <c r="A1" s="50" t="s">
        <v>0</v>
      </c>
    </row>
    <row r="3" spans="1:5" ht="21" x14ac:dyDescent="0.35">
      <c r="B3" s="52" t="s">
        <v>1</v>
      </c>
      <c r="C3" s="53"/>
      <c r="D3" s="53"/>
      <c r="E3" s="53"/>
    </row>
    <row r="5" spans="1:5" x14ac:dyDescent="0.35">
      <c r="B5" s="54" t="s">
        <v>2</v>
      </c>
      <c r="C5" s="55"/>
      <c r="D5" s="55"/>
      <c r="E5" s="56"/>
    </row>
    <row r="6" spans="1:5" x14ac:dyDescent="0.35">
      <c r="B6" s="57"/>
      <c r="C6" s="58"/>
      <c r="D6" s="58"/>
      <c r="E6" s="59"/>
    </row>
    <row r="7" spans="1:5" x14ac:dyDescent="0.35">
      <c r="B7" s="57"/>
      <c r="C7" s="58"/>
      <c r="D7" s="58"/>
      <c r="E7" s="59"/>
    </row>
    <row r="8" spans="1:5" x14ac:dyDescent="0.35">
      <c r="B8" s="57"/>
      <c r="C8" s="58"/>
      <c r="D8" s="58"/>
      <c r="E8" s="59"/>
    </row>
    <row r="9" spans="1:5" x14ac:dyDescent="0.35">
      <c r="B9" s="57"/>
      <c r="C9" s="58"/>
      <c r="D9" s="58"/>
      <c r="E9" s="59"/>
    </row>
    <row r="10" spans="1:5" x14ac:dyDescent="0.35">
      <c r="B10" s="57"/>
      <c r="C10" s="58"/>
      <c r="D10" s="58"/>
      <c r="E10" s="59"/>
    </row>
    <row r="11" spans="1:5" x14ac:dyDescent="0.35">
      <c r="B11" s="57"/>
      <c r="C11" s="58"/>
      <c r="D11" s="58"/>
      <c r="E11" s="59"/>
    </row>
    <row r="12" spans="1:5" ht="46" customHeight="1" x14ac:dyDescent="0.35">
      <c r="B12" s="57"/>
      <c r="C12" s="58"/>
      <c r="D12" s="58"/>
      <c r="E12" s="59"/>
    </row>
    <row r="14" spans="1:5" ht="21" x14ac:dyDescent="0.35">
      <c r="B14" s="52" t="s">
        <v>3</v>
      </c>
      <c r="C14" s="53"/>
      <c r="D14" s="53"/>
      <c r="E14" s="53"/>
    </row>
    <row r="16" spans="1:5" ht="37.5" customHeight="1" x14ac:dyDescent="0.35">
      <c r="B16" s="60" t="s">
        <v>4</v>
      </c>
      <c r="C16" s="61"/>
      <c r="D16" s="61"/>
      <c r="E16" s="62"/>
    </row>
  </sheetData>
  <sheetProtection algorithmName="SHA-512" hashValue="D22VK/cSm1PJknpFkKorb80onax9bJqcLBd4B7VI0+90q/sxVaVYHMpqP6i6YB104hHzMMf3+Wz9ws8vJi8J8g==" saltValue="v0F96YnL2xoiKQHlDP94uQ==" spinCount="100000" sheet="1" objects="1" scenarios="1"/>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A1:T56"/>
  <sheetViews>
    <sheetView showGridLines="0" tabSelected="1" view="pageBreakPreview" topLeftCell="A12" zoomScale="55" zoomScaleNormal="85" zoomScaleSheetLayoutView="55" workbookViewId="0">
      <selection activeCell="J3" sqref="J1:J1048576"/>
    </sheetView>
  </sheetViews>
  <sheetFormatPr defaultColWidth="0" defaultRowHeight="15" x14ac:dyDescent="0.4"/>
  <cols>
    <col min="1" max="1" width="1.26953125" style="1" customWidth="1"/>
    <col min="2" max="2" width="3.54296875" style="1" customWidth="1"/>
    <col min="3" max="3" width="6.81640625" style="1" customWidth="1"/>
    <col min="4" max="4" width="15.81640625" style="1" customWidth="1"/>
    <col min="5" max="9" width="9.1796875" style="1" customWidth="1"/>
    <col min="10" max="10" width="16.26953125" style="1" customWidth="1"/>
    <col min="11" max="11" width="9.1796875" style="1" customWidth="1"/>
    <col min="12" max="12" width="14.453125" style="1" customWidth="1"/>
    <col min="13" max="13" width="12.7265625" style="1" customWidth="1"/>
    <col min="14" max="14" width="23.81640625" style="1" customWidth="1"/>
    <col min="15" max="15" width="45.7265625" style="1" customWidth="1"/>
    <col min="16" max="16" width="9.1796875" style="1" hidden="1" customWidth="1"/>
    <col min="17" max="17" width="15.26953125" style="1" hidden="1" customWidth="1"/>
    <col min="18" max="19" width="9.1796875" style="1" hidden="1" customWidth="1"/>
    <col min="20" max="20" width="34.1796875" style="1" hidden="1" customWidth="1"/>
    <col min="21" max="16384" width="9.1796875" style="1" hidden="1"/>
  </cols>
  <sheetData>
    <row r="1" spans="1:15" ht="20" x14ac:dyDescent="0.4">
      <c r="A1" s="51" t="s">
        <v>0</v>
      </c>
      <c r="B1" s="5" t="s">
        <v>5</v>
      </c>
    </row>
    <row r="2" spans="1:15" ht="19" x14ac:dyDescent="0.5">
      <c r="B2" s="7" t="s">
        <v>6</v>
      </c>
    </row>
    <row r="3" spans="1:15" ht="19" x14ac:dyDescent="0.5">
      <c r="B3" s="7" t="s">
        <v>7</v>
      </c>
    </row>
    <row r="4" spans="1:15" ht="9" customHeight="1" thickBot="1" x14ac:dyDescent="0.45"/>
    <row r="5" spans="1:15" x14ac:dyDescent="0.4">
      <c r="B5" s="103" t="s">
        <v>8</v>
      </c>
      <c r="C5" s="104"/>
      <c r="D5" s="104"/>
      <c r="E5" s="105" t="s">
        <v>97</v>
      </c>
      <c r="F5" s="105"/>
      <c r="G5" s="105"/>
      <c r="H5" s="105"/>
      <c r="I5" s="105"/>
      <c r="J5" s="105"/>
      <c r="K5" s="106"/>
    </row>
    <row r="6" spans="1:15" x14ac:dyDescent="0.4">
      <c r="B6" s="89" t="s">
        <v>9</v>
      </c>
      <c r="C6" s="85"/>
      <c r="D6" s="85"/>
      <c r="E6" s="107"/>
      <c r="F6" s="107"/>
      <c r="G6" s="107"/>
      <c r="H6" s="107"/>
      <c r="I6" s="107"/>
      <c r="J6" s="107"/>
      <c r="K6" s="108"/>
    </row>
    <row r="7" spans="1:15" x14ac:dyDescent="0.4">
      <c r="B7" s="89" t="s">
        <v>10</v>
      </c>
      <c r="C7" s="85"/>
      <c r="D7" s="85"/>
      <c r="E7" s="107"/>
      <c r="F7" s="107"/>
      <c r="G7" s="107"/>
      <c r="H7" s="107"/>
      <c r="I7" s="107"/>
      <c r="J7" s="107"/>
      <c r="K7" s="108"/>
    </row>
    <row r="8" spans="1:15" x14ac:dyDescent="0.4">
      <c r="B8" s="89" t="s">
        <v>11</v>
      </c>
      <c r="C8" s="85"/>
      <c r="D8" s="85"/>
      <c r="E8" s="107"/>
      <c r="F8" s="107"/>
      <c r="G8" s="107"/>
      <c r="H8" s="107"/>
      <c r="I8" s="107"/>
      <c r="J8" s="107"/>
      <c r="K8" s="108"/>
    </row>
    <row r="9" spans="1:15" x14ac:dyDescent="0.4">
      <c r="B9" s="89" t="s">
        <v>12</v>
      </c>
      <c r="C9" s="85"/>
      <c r="D9" s="85"/>
      <c r="E9" s="101" t="s">
        <v>13</v>
      </c>
      <c r="F9" s="101"/>
      <c r="G9" s="101"/>
      <c r="H9" s="101"/>
      <c r="I9" s="101"/>
      <c r="J9" s="101"/>
      <c r="K9" s="102"/>
    </row>
    <row r="10" spans="1:15" ht="15.5" thickBot="1" x14ac:dyDescent="0.45">
      <c r="B10" s="115" t="s">
        <v>14</v>
      </c>
      <c r="C10" s="116"/>
      <c r="D10" s="116"/>
      <c r="E10" s="97"/>
      <c r="F10" s="97"/>
      <c r="G10" s="97"/>
      <c r="H10" s="97"/>
      <c r="I10" s="97"/>
      <c r="J10" s="97"/>
      <c r="K10" s="98"/>
    </row>
    <row r="11" spans="1:15" ht="9" customHeight="1" thickBot="1" x14ac:dyDescent="0.45"/>
    <row r="12" spans="1:15" ht="64.5" customHeight="1" x14ac:dyDescent="0.4">
      <c r="B12" s="109" t="s">
        <v>15</v>
      </c>
      <c r="C12" s="110"/>
      <c r="D12" s="110"/>
      <c r="E12" s="110"/>
      <c r="F12" s="110"/>
      <c r="G12" s="110"/>
      <c r="H12" s="110"/>
      <c r="I12" s="110"/>
      <c r="J12" s="110"/>
      <c r="K12" s="110"/>
      <c r="L12" s="110"/>
      <c r="M12" s="110"/>
      <c r="N12" s="110"/>
      <c r="O12" s="111"/>
    </row>
    <row r="13" spans="1:15" ht="15.75" customHeight="1" x14ac:dyDescent="0.4">
      <c r="B13" s="75" t="s">
        <v>16</v>
      </c>
      <c r="C13" s="76"/>
      <c r="D13" s="76"/>
      <c r="E13" s="76"/>
      <c r="F13" s="76"/>
      <c r="G13" s="76"/>
      <c r="H13" s="76"/>
      <c r="I13" s="76"/>
      <c r="J13" s="76"/>
      <c r="K13" s="76"/>
      <c r="L13" s="76"/>
      <c r="M13" s="76"/>
      <c r="N13" s="76"/>
      <c r="O13" s="77"/>
    </row>
    <row r="14" spans="1:15" x14ac:dyDescent="0.4">
      <c r="B14" s="112" t="s">
        <v>17</v>
      </c>
      <c r="C14" s="113"/>
      <c r="D14" s="113"/>
      <c r="E14" s="113"/>
      <c r="F14" s="113"/>
      <c r="G14" s="113"/>
      <c r="H14" s="113"/>
      <c r="I14" s="113"/>
      <c r="J14" s="113"/>
      <c r="K14" s="113"/>
      <c r="L14" s="113"/>
      <c r="M14" s="114"/>
      <c r="N14" s="47">
        <v>300000</v>
      </c>
      <c r="O14" s="38"/>
    </row>
    <row r="15" spans="1:15" ht="15.75" customHeight="1" x14ac:dyDescent="0.4">
      <c r="B15" s="75" t="s">
        <v>18</v>
      </c>
      <c r="C15" s="76"/>
      <c r="D15" s="76"/>
      <c r="E15" s="76"/>
      <c r="F15" s="76"/>
      <c r="G15" s="76"/>
      <c r="H15" s="76"/>
      <c r="I15" s="76"/>
      <c r="J15" s="76"/>
      <c r="K15" s="76"/>
      <c r="L15" s="76"/>
      <c r="M15" s="76"/>
      <c r="N15" s="76"/>
      <c r="O15" s="77"/>
    </row>
    <row r="16" spans="1:15" ht="65.25" customHeight="1" x14ac:dyDescent="0.4">
      <c r="B16" s="99" t="s">
        <v>19</v>
      </c>
      <c r="C16" s="86"/>
      <c r="D16" s="86"/>
      <c r="E16" s="86"/>
      <c r="F16" s="86"/>
      <c r="G16" s="86"/>
      <c r="H16" s="86"/>
      <c r="I16" s="86"/>
      <c r="J16" s="86"/>
      <c r="K16" s="86"/>
      <c r="L16" s="86"/>
      <c r="M16" s="86"/>
      <c r="N16" s="86"/>
      <c r="O16" s="100"/>
    </row>
    <row r="17" spans="2:19" x14ac:dyDescent="0.4">
      <c r="B17" s="88" t="s">
        <v>20</v>
      </c>
      <c r="C17" s="86"/>
      <c r="D17" s="86"/>
      <c r="E17" s="86"/>
      <c r="F17" s="86"/>
      <c r="G17" s="86"/>
      <c r="H17" s="86"/>
      <c r="I17" s="86"/>
      <c r="J17" s="86"/>
      <c r="K17" s="87"/>
      <c r="L17" s="2" t="s">
        <v>21</v>
      </c>
      <c r="M17" s="2" t="s">
        <v>22</v>
      </c>
      <c r="N17" s="2" t="s">
        <v>23</v>
      </c>
      <c r="O17" s="40" t="s">
        <v>24</v>
      </c>
      <c r="R17" s="8" t="s">
        <v>25</v>
      </c>
      <c r="S17" s="8"/>
    </row>
    <row r="18" spans="2:19" x14ac:dyDescent="0.4">
      <c r="B18" s="88" t="s">
        <v>26</v>
      </c>
      <c r="C18" s="86"/>
      <c r="D18" s="86"/>
      <c r="E18" s="86"/>
      <c r="F18" s="86"/>
      <c r="G18" s="86"/>
      <c r="H18" s="86"/>
      <c r="I18" s="86"/>
      <c r="J18" s="86"/>
      <c r="K18" s="86"/>
      <c r="L18" s="86"/>
      <c r="M18" s="87"/>
      <c r="N18" s="3">
        <f>SUMIFS(N19:N20,L19:L20,"Yes",M19:M20,"No")</f>
        <v>5000</v>
      </c>
      <c r="O18" s="41"/>
      <c r="R18" s="6" t="s">
        <v>27</v>
      </c>
      <c r="S18" s="6"/>
    </row>
    <row r="19" spans="2:19" x14ac:dyDescent="0.4">
      <c r="B19" s="39"/>
      <c r="C19" s="86" t="s">
        <v>28</v>
      </c>
      <c r="D19" s="86"/>
      <c r="E19" s="86"/>
      <c r="F19" s="86"/>
      <c r="G19" s="86"/>
      <c r="H19" s="86"/>
      <c r="I19" s="86"/>
      <c r="J19" s="86"/>
      <c r="K19" s="87"/>
      <c r="L19" s="43" t="s">
        <v>27</v>
      </c>
      <c r="M19" s="43" t="s">
        <v>29</v>
      </c>
      <c r="N19" s="44">
        <v>5000</v>
      </c>
      <c r="O19" s="90"/>
      <c r="R19" s="6" t="s">
        <v>29</v>
      </c>
      <c r="S19" s="6"/>
    </row>
    <row r="20" spans="2:19" x14ac:dyDescent="0.4">
      <c r="B20" s="39"/>
      <c r="C20" s="86" t="s">
        <v>30</v>
      </c>
      <c r="D20" s="86"/>
      <c r="E20" s="86"/>
      <c r="F20" s="86"/>
      <c r="G20" s="86"/>
      <c r="H20" s="86"/>
      <c r="I20" s="86"/>
      <c r="J20" s="86"/>
      <c r="K20" s="87"/>
      <c r="L20" s="43"/>
      <c r="M20" s="43"/>
      <c r="N20" s="44">
        <v>0</v>
      </c>
      <c r="O20" s="92"/>
      <c r="R20" s="6" t="s">
        <v>31</v>
      </c>
      <c r="S20" s="6"/>
    </row>
    <row r="21" spans="2:19" x14ac:dyDescent="0.4">
      <c r="B21" s="88" t="s">
        <v>32</v>
      </c>
      <c r="C21" s="86"/>
      <c r="D21" s="86"/>
      <c r="E21" s="86"/>
      <c r="F21" s="86"/>
      <c r="G21" s="86"/>
      <c r="H21" s="86"/>
      <c r="I21" s="86"/>
      <c r="J21" s="86"/>
      <c r="K21" s="86"/>
      <c r="L21" s="86"/>
      <c r="M21" s="87"/>
      <c r="N21" s="3">
        <f>SUMIFS(N22,L22,"Yes",M22,"No")</f>
        <v>0</v>
      </c>
      <c r="O21" s="41"/>
      <c r="S21" s="6"/>
    </row>
    <row r="22" spans="2:19" x14ac:dyDescent="0.4">
      <c r="B22" s="39"/>
      <c r="C22" s="86" t="s">
        <v>33</v>
      </c>
      <c r="D22" s="86"/>
      <c r="E22" s="86"/>
      <c r="F22" s="86"/>
      <c r="G22" s="86"/>
      <c r="H22" s="86"/>
      <c r="I22" s="86"/>
      <c r="J22" s="86"/>
      <c r="K22" s="87"/>
      <c r="L22" s="43"/>
      <c r="M22" s="43"/>
      <c r="N22" s="44">
        <v>0</v>
      </c>
      <c r="O22" s="45"/>
      <c r="R22" s="6"/>
      <c r="S22" s="6"/>
    </row>
    <row r="23" spans="2:19" x14ac:dyDescent="0.4">
      <c r="B23" s="88" t="s">
        <v>34</v>
      </c>
      <c r="C23" s="86"/>
      <c r="D23" s="86"/>
      <c r="E23" s="86"/>
      <c r="F23" s="86"/>
      <c r="G23" s="86"/>
      <c r="H23" s="86"/>
      <c r="I23" s="86"/>
      <c r="J23" s="86"/>
      <c r="K23" s="86"/>
      <c r="L23" s="86"/>
      <c r="M23" s="87"/>
      <c r="N23" s="3">
        <f>SUMIFS(N24:N27,L24:L27,"Yes",M24:M27,"No")</f>
        <v>0</v>
      </c>
      <c r="O23" s="41"/>
    </row>
    <row r="24" spans="2:19" x14ac:dyDescent="0.4">
      <c r="B24" s="39"/>
      <c r="C24" s="86" t="s">
        <v>35</v>
      </c>
      <c r="D24" s="86"/>
      <c r="E24" s="86"/>
      <c r="F24" s="86"/>
      <c r="G24" s="86"/>
      <c r="H24" s="86"/>
      <c r="I24" s="86"/>
      <c r="J24" s="86"/>
      <c r="K24" s="87"/>
      <c r="L24" s="43"/>
      <c r="M24" s="43"/>
      <c r="N24" s="44">
        <v>0</v>
      </c>
      <c r="O24" s="90"/>
    </row>
    <row r="25" spans="2:19" x14ac:dyDescent="0.4">
      <c r="B25" s="39"/>
      <c r="C25" s="86" t="s">
        <v>36</v>
      </c>
      <c r="D25" s="86"/>
      <c r="E25" s="86"/>
      <c r="F25" s="86"/>
      <c r="G25" s="86"/>
      <c r="H25" s="86"/>
      <c r="I25" s="86"/>
      <c r="J25" s="86"/>
      <c r="K25" s="87"/>
      <c r="L25" s="43"/>
      <c r="M25" s="43"/>
      <c r="N25" s="44">
        <v>0</v>
      </c>
      <c r="O25" s="91"/>
    </row>
    <row r="26" spans="2:19" x14ac:dyDescent="0.4">
      <c r="B26" s="39"/>
      <c r="C26" s="86" t="s">
        <v>37</v>
      </c>
      <c r="D26" s="86"/>
      <c r="E26" s="86"/>
      <c r="F26" s="86"/>
      <c r="G26" s="86"/>
      <c r="H26" s="86"/>
      <c r="I26" s="86"/>
      <c r="J26" s="86"/>
      <c r="K26" s="87"/>
      <c r="L26" s="43"/>
      <c r="M26" s="43"/>
      <c r="N26" s="44">
        <v>0</v>
      </c>
      <c r="O26" s="91"/>
    </row>
    <row r="27" spans="2:19" x14ac:dyDescent="0.4">
      <c r="B27" s="39"/>
      <c r="C27" s="93" t="s">
        <v>38</v>
      </c>
      <c r="D27" s="93"/>
      <c r="E27" s="93"/>
      <c r="F27" s="93"/>
      <c r="G27" s="93"/>
      <c r="H27" s="93"/>
      <c r="I27" s="93"/>
      <c r="J27" s="93"/>
      <c r="K27" s="94"/>
      <c r="L27" s="43"/>
      <c r="M27" s="43"/>
      <c r="N27" s="44">
        <v>0</v>
      </c>
      <c r="O27" s="92"/>
    </row>
    <row r="28" spans="2:19" x14ac:dyDescent="0.4">
      <c r="B28" s="88" t="s">
        <v>39</v>
      </c>
      <c r="C28" s="86"/>
      <c r="D28" s="86"/>
      <c r="E28" s="86"/>
      <c r="F28" s="86"/>
      <c r="G28" s="86"/>
      <c r="H28" s="86"/>
      <c r="I28" s="86"/>
      <c r="J28" s="86"/>
      <c r="K28" s="86"/>
      <c r="L28" s="86"/>
      <c r="M28" s="87"/>
      <c r="N28" s="3">
        <f>SUMIFS(N29:N30,L29:L30,"Yes",M29:M30,"No")</f>
        <v>0</v>
      </c>
      <c r="O28" s="41"/>
    </row>
    <row r="29" spans="2:19" x14ac:dyDescent="0.4">
      <c r="B29" s="39"/>
      <c r="C29" s="86" t="s">
        <v>40</v>
      </c>
      <c r="D29" s="86"/>
      <c r="E29" s="86"/>
      <c r="F29" s="86"/>
      <c r="G29" s="86"/>
      <c r="H29" s="86"/>
      <c r="I29" s="86"/>
      <c r="J29" s="86"/>
      <c r="K29" s="87"/>
      <c r="L29" s="43"/>
      <c r="M29" s="43"/>
      <c r="N29" s="44">
        <v>0</v>
      </c>
      <c r="O29" s="46"/>
    </row>
    <row r="30" spans="2:19" x14ac:dyDescent="0.4">
      <c r="B30" s="39"/>
      <c r="C30" s="86" t="s">
        <v>41</v>
      </c>
      <c r="D30" s="86"/>
      <c r="E30" s="86"/>
      <c r="F30" s="86"/>
      <c r="G30" s="86"/>
      <c r="H30" s="86"/>
      <c r="I30" s="86"/>
      <c r="J30" s="86"/>
      <c r="K30" s="87"/>
      <c r="L30" s="43"/>
      <c r="M30" s="43"/>
      <c r="N30" s="44">
        <v>0</v>
      </c>
      <c r="O30" s="46"/>
    </row>
    <row r="31" spans="2:19" x14ac:dyDescent="0.4">
      <c r="B31" s="88" t="s">
        <v>42</v>
      </c>
      <c r="C31" s="86"/>
      <c r="D31" s="86"/>
      <c r="E31" s="86"/>
      <c r="F31" s="86"/>
      <c r="G31" s="86"/>
      <c r="H31" s="86"/>
      <c r="I31" s="86"/>
      <c r="J31" s="86"/>
      <c r="K31" s="86"/>
      <c r="L31" s="86"/>
      <c r="M31" s="87"/>
      <c r="N31" s="4">
        <f>SUM(N18,N21,N23,N28)</f>
        <v>5000</v>
      </c>
      <c r="O31" s="41"/>
    </row>
    <row r="32" spans="2:19" x14ac:dyDescent="0.4">
      <c r="B32" s="95" t="s">
        <v>43</v>
      </c>
      <c r="C32" s="96"/>
      <c r="D32" s="96"/>
      <c r="E32" s="96"/>
      <c r="F32" s="96"/>
      <c r="G32" s="96"/>
      <c r="H32" s="96"/>
      <c r="I32" s="96"/>
      <c r="J32" s="96"/>
      <c r="K32" s="96"/>
      <c r="L32" s="96"/>
      <c r="M32" s="96"/>
      <c r="N32" s="9">
        <f>State_of_Repairs!F40</f>
        <v>0</v>
      </c>
      <c r="O32" s="41"/>
    </row>
    <row r="33" spans="2:17" x14ac:dyDescent="0.4">
      <c r="B33" s="95" t="s">
        <v>44</v>
      </c>
      <c r="C33" s="96"/>
      <c r="D33" s="96"/>
      <c r="E33" s="96"/>
      <c r="F33" s="96"/>
      <c r="G33" s="96"/>
      <c r="H33" s="96"/>
      <c r="I33" s="96"/>
      <c r="J33" s="96"/>
      <c r="K33" s="96"/>
      <c r="L33" s="96"/>
      <c r="M33" s="96"/>
      <c r="N33" s="9">
        <f>N31-N32</f>
        <v>5000</v>
      </c>
      <c r="O33" s="41"/>
    </row>
    <row r="34" spans="2:17" ht="15.75" customHeight="1" x14ac:dyDescent="0.4">
      <c r="B34" s="75" t="s">
        <v>45</v>
      </c>
      <c r="C34" s="76"/>
      <c r="D34" s="76"/>
      <c r="E34" s="76"/>
      <c r="F34" s="76"/>
      <c r="G34" s="76"/>
      <c r="H34" s="76"/>
      <c r="I34" s="76"/>
      <c r="J34" s="76"/>
      <c r="K34" s="76"/>
      <c r="L34" s="76"/>
      <c r="M34" s="76"/>
      <c r="N34" s="76"/>
      <c r="O34" s="77"/>
    </row>
    <row r="35" spans="2:17" x14ac:dyDescent="0.4">
      <c r="B35" s="89" t="s">
        <v>46</v>
      </c>
      <c r="C35" s="85"/>
      <c r="D35" s="85"/>
      <c r="E35" s="85"/>
      <c r="F35" s="85"/>
      <c r="G35" s="85"/>
      <c r="H35" s="85"/>
      <c r="I35" s="85"/>
      <c r="J35" s="85"/>
      <c r="K35" s="85"/>
      <c r="L35" s="85"/>
      <c r="M35" s="85"/>
      <c r="N35" s="9">
        <f>N14</f>
        <v>300000</v>
      </c>
      <c r="O35" s="41"/>
    </row>
    <row r="36" spans="2:17" x14ac:dyDescent="0.4">
      <c r="B36" s="89" t="s">
        <v>47</v>
      </c>
      <c r="C36" s="85"/>
      <c r="D36" s="85"/>
      <c r="E36" s="85"/>
      <c r="F36" s="85"/>
      <c r="G36" s="85"/>
      <c r="H36" s="85"/>
      <c r="I36" s="85"/>
      <c r="J36" s="85"/>
      <c r="K36" s="85"/>
      <c r="L36" s="85"/>
      <c r="M36" s="85"/>
      <c r="N36" s="9">
        <f>N32</f>
        <v>0</v>
      </c>
      <c r="O36" s="41"/>
    </row>
    <row r="37" spans="2:17" x14ac:dyDescent="0.4">
      <c r="B37" s="89" t="s">
        <v>48</v>
      </c>
      <c r="C37" s="85"/>
      <c r="D37" s="85"/>
      <c r="E37" s="85"/>
      <c r="F37" s="85"/>
      <c r="G37" s="85"/>
      <c r="H37" s="85"/>
      <c r="I37" s="85"/>
      <c r="J37" s="85"/>
      <c r="K37" s="85"/>
      <c r="L37" s="85"/>
      <c r="M37" s="85"/>
      <c r="N37" s="9">
        <f>N35-N36</f>
        <v>300000</v>
      </c>
      <c r="O37" s="41"/>
    </row>
    <row r="38" spans="2:17" x14ac:dyDescent="0.4">
      <c r="B38" s="89" t="s">
        <v>49</v>
      </c>
      <c r="C38" s="85"/>
      <c r="D38" s="85"/>
      <c r="E38" s="85"/>
      <c r="F38" s="85"/>
      <c r="G38" s="85"/>
      <c r="H38" s="85"/>
      <c r="I38" s="85"/>
      <c r="J38" s="85"/>
      <c r="K38" s="85"/>
      <c r="L38" s="85"/>
      <c r="M38" s="85"/>
      <c r="N38" s="44">
        <v>0</v>
      </c>
      <c r="O38" s="41"/>
    </row>
    <row r="39" spans="2:17" ht="31.5" customHeight="1" x14ac:dyDescent="0.4">
      <c r="B39" s="84" t="s">
        <v>50</v>
      </c>
      <c r="C39" s="85"/>
      <c r="D39" s="85"/>
      <c r="E39" s="85"/>
      <c r="F39" s="85"/>
      <c r="G39" s="85"/>
      <c r="H39" s="85"/>
      <c r="I39" s="85"/>
      <c r="J39" s="85"/>
      <c r="K39" s="85"/>
      <c r="L39" s="85"/>
      <c r="M39" s="85"/>
      <c r="N39" s="9">
        <f>IF(N31&gt;=N14,
0,
IF(N40="",
IF(Remaining_Need&lt;0,0,
IF(OR(Program_Cap&gt;Remaining_Need,Program_Cap=0),Remaining_Need,
IF(Program_Cap&lt;Remaining_Need,Program_Cap,
0))),
IF(N31&lt;=Program_Cap,
IF(Remaining_Need&lt;0,0,
IF(OR(Program_Cap&gt;Remaining_Need,Program_Cap=0),Remaining_Need,
IF(Program_Cap&lt;Remaining_Need,Program_Cap,
0)))-N40,
N37-N40)))</f>
        <v>295000</v>
      </c>
      <c r="O39" s="41"/>
      <c r="Q39" s="48"/>
    </row>
    <row r="40" spans="2:17" x14ac:dyDescent="0.4">
      <c r="B40" s="89" t="s">
        <v>51</v>
      </c>
      <c r="C40" s="85"/>
      <c r="D40" s="85"/>
      <c r="E40" s="85"/>
      <c r="F40" s="85"/>
      <c r="G40" s="85"/>
      <c r="H40" s="85"/>
      <c r="I40" s="85"/>
      <c r="J40" s="85"/>
      <c r="K40" s="85"/>
      <c r="L40" s="85"/>
      <c r="M40" s="85"/>
      <c r="N40" s="42">
        <f>IF(N33&lt;0,0,N33)</f>
        <v>5000</v>
      </c>
      <c r="O40" s="41"/>
      <c r="Q40" s="48"/>
    </row>
    <row r="41" spans="2:17" x14ac:dyDescent="0.4">
      <c r="B41" s="75" t="s">
        <v>52</v>
      </c>
      <c r="C41" s="76"/>
      <c r="D41" s="76"/>
      <c r="E41" s="76"/>
      <c r="F41" s="76"/>
      <c r="G41" s="76"/>
      <c r="H41" s="76"/>
      <c r="I41" s="76"/>
      <c r="J41" s="76"/>
      <c r="K41" s="76"/>
      <c r="L41" s="76"/>
      <c r="M41" s="76"/>
      <c r="N41" s="76"/>
      <c r="O41" s="77"/>
    </row>
    <row r="42" spans="2:17" ht="60" customHeight="1" x14ac:dyDescent="0.4">
      <c r="B42" s="78" t="s">
        <v>53</v>
      </c>
      <c r="C42" s="79"/>
      <c r="D42" s="79"/>
      <c r="E42" s="79"/>
      <c r="F42" s="79"/>
      <c r="G42" s="79"/>
      <c r="H42" s="79"/>
      <c r="I42" s="79"/>
      <c r="J42" s="79"/>
      <c r="K42" s="79"/>
      <c r="L42" s="79"/>
      <c r="M42" s="79"/>
      <c r="N42" s="79"/>
      <c r="O42" s="80"/>
    </row>
    <row r="43" spans="2:17" ht="27.75" customHeight="1" x14ac:dyDescent="0.4">
      <c r="B43" s="81" t="s">
        <v>54</v>
      </c>
      <c r="C43" s="82"/>
      <c r="D43" s="82"/>
      <c r="E43" s="82"/>
      <c r="F43" s="82"/>
      <c r="G43" s="82"/>
      <c r="H43" s="82"/>
      <c r="I43" s="82"/>
      <c r="J43" s="82"/>
      <c r="K43" s="82"/>
      <c r="L43" s="82"/>
      <c r="M43" s="82"/>
      <c r="N43" s="82"/>
      <c r="O43" s="83"/>
    </row>
    <row r="44" spans="2:17" ht="16.5" customHeight="1" x14ac:dyDescent="0.4">
      <c r="B44" s="70" t="s">
        <v>55</v>
      </c>
      <c r="C44" s="71"/>
      <c r="D44" s="71"/>
      <c r="E44" s="71"/>
      <c r="F44" s="71"/>
      <c r="G44" s="71"/>
      <c r="H44" s="71"/>
      <c r="I44" s="72"/>
      <c r="J44" s="72"/>
      <c r="K44" s="72"/>
      <c r="L44" s="72"/>
      <c r="M44" s="72"/>
      <c r="N44" s="72"/>
      <c r="O44" s="73" t="s">
        <v>56</v>
      </c>
    </row>
    <row r="45" spans="2:17" x14ac:dyDescent="0.4">
      <c r="B45" s="70" t="s">
        <v>57</v>
      </c>
      <c r="C45" s="71"/>
      <c r="D45" s="71"/>
      <c r="E45" s="71"/>
      <c r="F45" s="71"/>
      <c r="G45" s="71"/>
      <c r="H45" s="71"/>
      <c r="I45" s="72"/>
      <c r="J45" s="72"/>
      <c r="K45" s="72"/>
      <c r="L45" s="72"/>
      <c r="M45" s="72"/>
      <c r="N45" s="72"/>
      <c r="O45" s="74"/>
    </row>
    <row r="46" spans="2:17" ht="16.5" customHeight="1" x14ac:dyDescent="0.4">
      <c r="B46" s="70" t="s">
        <v>58</v>
      </c>
      <c r="C46" s="71"/>
      <c r="D46" s="71"/>
      <c r="E46" s="71"/>
      <c r="F46" s="71"/>
      <c r="G46" s="71"/>
      <c r="H46" s="71"/>
      <c r="I46" s="72"/>
      <c r="J46" s="72"/>
      <c r="K46" s="72"/>
      <c r="L46" s="72"/>
      <c r="M46" s="72"/>
      <c r="N46" s="72"/>
      <c r="O46" s="73" t="s">
        <v>56</v>
      </c>
    </row>
    <row r="47" spans="2:17" x14ac:dyDescent="0.4">
      <c r="B47" s="70" t="s">
        <v>59</v>
      </c>
      <c r="C47" s="71"/>
      <c r="D47" s="71"/>
      <c r="E47" s="71"/>
      <c r="F47" s="71"/>
      <c r="G47" s="71"/>
      <c r="H47" s="71"/>
      <c r="I47" s="72"/>
      <c r="J47" s="72"/>
      <c r="K47" s="72"/>
      <c r="L47" s="72"/>
      <c r="M47" s="72"/>
      <c r="N47" s="72"/>
      <c r="O47" s="74"/>
    </row>
    <row r="48" spans="2:17" ht="16.5" customHeight="1" x14ac:dyDescent="0.4">
      <c r="B48" s="70" t="s">
        <v>60</v>
      </c>
      <c r="C48" s="71"/>
      <c r="D48" s="71"/>
      <c r="E48" s="71"/>
      <c r="F48" s="71"/>
      <c r="G48" s="71"/>
      <c r="H48" s="71"/>
      <c r="I48" s="72"/>
      <c r="J48" s="72"/>
      <c r="K48" s="72"/>
      <c r="L48" s="72"/>
      <c r="M48" s="72"/>
      <c r="N48" s="72"/>
      <c r="O48" s="73" t="s">
        <v>56</v>
      </c>
    </row>
    <row r="49" spans="2:15" x14ac:dyDescent="0.4">
      <c r="B49" s="70" t="s">
        <v>61</v>
      </c>
      <c r="C49" s="71"/>
      <c r="D49" s="71"/>
      <c r="E49" s="71"/>
      <c r="F49" s="71"/>
      <c r="G49" s="71"/>
      <c r="H49" s="71"/>
      <c r="I49" s="72"/>
      <c r="J49" s="72"/>
      <c r="K49" s="72"/>
      <c r="L49" s="72"/>
      <c r="M49" s="72"/>
      <c r="N49" s="72"/>
      <c r="O49" s="74"/>
    </row>
    <row r="50" spans="2:15" x14ac:dyDescent="0.4">
      <c r="B50" s="63" t="s">
        <v>62</v>
      </c>
      <c r="C50" s="64"/>
      <c r="D50" s="64"/>
      <c r="E50" s="64"/>
      <c r="F50" s="64"/>
      <c r="G50" s="64"/>
      <c r="H50" s="64"/>
      <c r="I50" s="64"/>
      <c r="J50" s="64"/>
      <c r="K50" s="64"/>
      <c r="L50" s="65" t="s">
        <v>63</v>
      </c>
      <c r="M50" s="65"/>
      <c r="N50" s="65"/>
      <c r="O50" s="66"/>
    </row>
    <row r="51" spans="2:15" ht="15.5" thickBot="1" x14ac:dyDescent="0.45">
      <c r="B51" s="67" t="s">
        <v>64</v>
      </c>
      <c r="C51" s="68"/>
      <c r="D51" s="68"/>
      <c r="E51" s="68"/>
      <c r="F51" s="68"/>
      <c r="G51" s="68"/>
      <c r="H51" s="68"/>
      <c r="I51" s="68"/>
      <c r="J51" s="68"/>
      <c r="K51" s="68"/>
      <c r="L51" s="68"/>
      <c r="M51" s="68"/>
      <c r="N51" s="68"/>
      <c r="O51" s="69"/>
    </row>
    <row r="56" spans="2:15" ht="16.5" customHeight="1" x14ac:dyDescent="0.4"/>
  </sheetData>
  <sheetProtection formatColumns="0" formatRows="0"/>
  <protectedRanges>
    <protectedRange algorithmName="SHA-512" hashValue="UNCj5iZ/REiVJxd18EViXhlaJYqx07QAHkpivOXCkBjsXAi/6T7ogqGYTYkSeM7YcwNz6Q5KzvZg9WOrc0QW9A==" saltValue="loyddZNdGB6eUVpg/czQjw==" spinCount="100000" sqref="E5:K8 E10 L19:O20 L22:O22 L24:O27 L29:O30 N38" name="Range1"/>
  </protectedRanges>
  <mergeCells count="64">
    <mergeCell ref="B40:M40"/>
    <mergeCell ref="B9:D9"/>
    <mergeCell ref="E9:K9"/>
    <mergeCell ref="B5:D5"/>
    <mergeCell ref="E5:K5"/>
    <mergeCell ref="B6:D6"/>
    <mergeCell ref="E6:K6"/>
    <mergeCell ref="B7:D7"/>
    <mergeCell ref="E7:K7"/>
    <mergeCell ref="B15:O15"/>
    <mergeCell ref="B12:O12"/>
    <mergeCell ref="B13:O13"/>
    <mergeCell ref="B14:M14"/>
    <mergeCell ref="B8:D8"/>
    <mergeCell ref="E8:K8"/>
    <mergeCell ref="B10:D10"/>
    <mergeCell ref="E10:K10"/>
    <mergeCell ref="B16:O16"/>
    <mergeCell ref="B17:K17"/>
    <mergeCell ref="B18:M18"/>
    <mergeCell ref="C19:K19"/>
    <mergeCell ref="O19:O20"/>
    <mergeCell ref="C20:K20"/>
    <mergeCell ref="B21:M21"/>
    <mergeCell ref="C22:K22"/>
    <mergeCell ref="B23:M23"/>
    <mergeCell ref="C24:K24"/>
    <mergeCell ref="C25:K25"/>
    <mergeCell ref="B39:M39"/>
    <mergeCell ref="C26:K26"/>
    <mergeCell ref="C29:K29"/>
    <mergeCell ref="C30:K30"/>
    <mergeCell ref="B31:M31"/>
    <mergeCell ref="B34:O34"/>
    <mergeCell ref="B35:M35"/>
    <mergeCell ref="B36:M36"/>
    <mergeCell ref="B37:M37"/>
    <mergeCell ref="B38:M38"/>
    <mergeCell ref="O24:O27"/>
    <mergeCell ref="B28:M28"/>
    <mergeCell ref="C27:K27"/>
    <mergeCell ref="B32:M32"/>
    <mergeCell ref="B33:M33"/>
    <mergeCell ref="B41:O41"/>
    <mergeCell ref="B42:O42"/>
    <mergeCell ref="B43:O43"/>
    <mergeCell ref="B44:H44"/>
    <mergeCell ref="I44:N44"/>
    <mergeCell ref="O44:O45"/>
    <mergeCell ref="B45:H45"/>
    <mergeCell ref="I45:N45"/>
    <mergeCell ref="B50:K50"/>
    <mergeCell ref="L50:O50"/>
    <mergeCell ref="B51:O51"/>
    <mergeCell ref="B46:H46"/>
    <mergeCell ref="I46:N46"/>
    <mergeCell ref="O46:O47"/>
    <mergeCell ref="B47:H47"/>
    <mergeCell ref="I47:N47"/>
    <mergeCell ref="B48:H48"/>
    <mergeCell ref="I48:N48"/>
    <mergeCell ref="O48:O49"/>
    <mergeCell ref="B49:H49"/>
    <mergeCell ref="I49:N49"/>
  </mergeCells>
  <dataValidations count="2">
    <dataValidation type="list" allowBlank="1" showInputMessage="1" showErrorMessage="1" sqref="L28" xr:uid="{72F71CBF-1989-40B0-A78B-47E1700F0A71}">
      <formula1>$R$18:$R$22</formula1>
    </dataValidation>
    <dataValidation type="list" allowBlank="1" showInputMessage="1" showErrorMessage="1" sqref="L19:M20 L22:M22 L24:M27 L29:M30" xr:uid="{2A1E4448-4160-4F50-B3A1-73D5F9636FD2}">
      <formula1>$R$18:$R$21</formula1>
    </dataValidation>
  </dataValidations>
  <pageMargins left="0.7" right="0.7" top="0.75" bottom="0.75" header="0.3" footer="0.3"/>
  <pageSetup scale="63" fitToHeight="0" orientation="landscape"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10</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9</xdr:col>
                    <xdr:colOff>717550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A1:N51"/>
  <sheetViews>
    <sheetView showGridLines="0" view="pageBreakPreview" topLeftCell="A12" zoomScale="85" zoomScaleNormal="80" zoomScaleSheetLayoutView="85" workbookViewId="0">
      <selection activeCell="H26" sqref="H26"/>
    </sheetView>
  </sheetViews>
  <sheetFormatPr defaultColWidth="0"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hidden="1" customWidth="1"/>
    <col min="12" max="12" width="34.1796875" style="1" hidden="1" customWidth="1"/>
    <col min="13" max="14" width="0" style="1" hidden="1" customWidth="1"/>
    <col min="15" max="16384" width="9.1796875" style="1" hidden="1"/>
  </cols>
  <sheetData>
    <row r="1" spans="2:13" ht="20" x14ac:dyDescent="0.4">
      <c r="B1" s="5" t="s">
        <v>5</v>
      </c>
    </row>
    <row r="2" spans="2:13" ht="19" x14ac:dyDescent="0.5">
      <c r="B2" s="7" t="s">
        <v>6</v>
      </c>
    </row>
    <row r="3" spans="2:13" ht="19" x14ac:dyDescent="0.5">
      <c r="B3" s="7" t="s">
        <v>65</v>
      </c>
    </row>
    <row r="4" spans="2:13" ht="9" customHeight="1" thickBot="1" x14ac:dyDescent="0.45"/>
    <row r="5" spans="2:13" x14ac:dyDescent="0.4">
      <c r="B5" s="103" t="s">
        <v>8</v>
      </c>
      <c r="C5" s="104"/>
      <c r="D5" s="104"/>
      <c r="E5" s="146"/>
      <c r="F5" s="147"/>
      <c r="G5" s="147"/>
      <c r="H5" s="148"/>
    </row>
    <row r="6" spans="2:13" x14ac:dyDescent="0.4">
      <c r="B6" s="89" t="s">
        <v>9</v>
      </c>
      <c r="C6" s="85"/>
      <c r="D6" s="85"/>
      <c r="E6" s="149"/>
      <c r="F6" s="150"/>
      <c r="G6" s="150"/>
      <c r="H6" s="151"/>
    </row>
    <row r="7" spans="2:13" x14ac:dyDescent="0.4">
      <c r="B7" s="89" t="s">
        <v>10</v>
      </c>
      <c r="C7" s="85"/>
      <c r="D7" s="85"/>
      <c r="E7" s="149"/>
      <c r="F7" s="150"/>
      <c r="G7" s="150"/>
      <c r="H7" s="151"/>
    </row>
    <row r="8" spans="2:13" x14ac:dyDescent="0.4">
      <c r="B8" s="89" t="s">
        <v>11</v>
      </c>
      <c r="C8" s="85"/>
      <c r="D8" s="85"/>
      <c r="E8" s="149"/>
      <c r="F8" s="150"/>
      <c r="G8" s="150"/>
      <c r="H8" s="151"/>
    </row>
    <row r="9" spans="2:13" x14ac:dyDescent="0.4">
      <c r="B9" s="89" t="s">
        <v>12</v>
      </c>
      <c r="C9" s="85"/>
      <c r="D9" s="85"/>
      <c r="E9" s="152" t="s">
        <v>13</v>
      </c>
      <c r="F9" s="153"/>
      <c r="G9" s="153"/>
      <c r="H9" s="154"/>
    </row>
    <row r="10" spans="2:13" x14ac:dyDescent="0.4">
      <c r="B10" s="89" t="s">
        <v>14</v>
      </c>
      <c r="C10" s="85"/>
      <c r="D10" s="85"/>
      <c r="E10" s="152"/>
      <c r="F10" s="153"/>
      <c r="G10" s="153"/>
      <c r="H10" s="154"/>
    </row>
    <row r="11" spans="2:13" x14ac:dyDescent="0.4">
      <c r="B11" s="160" t="s">
        <v>66</v>
      </c>
      <c r="C11" s="161"/>
      <c r="D11" s="161"/>
      <c r="E11" s="161"/>
      <c r="F11" s="161"/>
      <c r="G11" s="161"/>
      <c r="H11" s="162"/>
    </row>
    <row r="12" spans="2:13" ht="66" customHeight="1" thickBot="1" x14ac:dyDescent="0.45">
      <c r="B12" s="165" t="s">
        <v>67</v>
      </c>
      <c r="C12" s="166"/>
      <c r="D12" s="166"/>
      <c r="E12" s="166"/>
      <c r="F12" s="166"/>
      <c r="G12" s="166"/>
      <c r="H12" s="167"/>
    </row>
    <row r="13" spans="2:13" ht="43" thickBot="1" x14ac:dyDescent="0.45">
      <c r="B13" s="168" t="s">
        <v>68</v>
      </c>
      <c r="C13" s="169"/>
      <c r="D13" s="169"/>
      <c r="E13" s="10" t="s">
        <v>69</v>
      </c>
      <c r="F13" s="11" t="s">
        <v>23</v>
      </c>
      <c r="G13" s="12" t="s">
        <v>70</v>
      </c>
      <c r="H13" s="27" t="s">
        <v>71</v>
      </c>
    </row>
    <row r="14" spans="2:13" x14ac:dyDescent="0.4">
      <c r="B14" s="163"/>
      <c r="C14" s="164"/>
      <c r="D14" s="164"/>
      <c r="E14" s="13"/>
      <c r="F14" s="17">
        <v>0</v>
      </c>
      <c r="G14" s="33"/>
      <c r="H14" s="34"/>
      <c r="L14" s="6" t="s">
        <v>72</v>
      </c>
      <c r="M14" s="6"/>
    </row>
    <row r="15" spans="2:13" x14ac:dyDescent="0.4">
      <c r="B15" s="155"/>
      <c r="C15" s="156"/>
      <c r="D15" s="156"/>
      <c r="E15" s="13"/>
      <c r="F15" s="18">
        <v>0</v>
      </c>
      <c r="G15" s="33"/>
      <c r="H15" s="34"/>
      <c r="L15" s="6" t="s">
        <v>73</v>
      </c>
      <c r="M15" s="6"/>
    </row>
    <row r="16" spans="2:13" x14ac:dyDescent="0.4">
      <c r="B16" s="155"/>
      <c r="C16" s="156"/>
      <c r="D16" s="156"/>
      <c r="E16" s="13"/>
      <c r="F16" s="18">
        <v>0</v>
      </c>
      <c r="G16" s="33"/>
      <c r="H16" s="34"/>
      <c r="L16" s="6" t="s">
        <v>74</v>
      </c>
    </row>
    <row r="17" spans="2:14" x14ac:dyDescent="0.4">
      <c r="B17" s="155"/>
      <c r="C17" s="156"/>
      <c r="D17" s="156"/>
      <c r="E17" s="13"/>
      <c r="F17" s="18">
        <v>0</v>
      </c>
      <c r="G17" s="33"/>
      <c r="H17" s="35"/>
      <c r="L17" s="6" t="s">
        <v>75</v>
      </c>
    </row>
    <row r="18" spans="2:14" x14ac:dyDescent="0.4">
      <c r="B18" s="155"/>
      <c r="C18" s="156"/>
      <c r="D18" s="156"/>
      <c r="E18" s="13"/>
      <c r="F18" s="18">
        <v>0</v>
      </c>
      <c r="G18" s="33"/>
      <c r="H18" s="35"/>
      <c r="L18" s="6" t="s">
        <v>76</v>
      </c>
    </row>
    <row r="19" spans="2:14" x14ac:dyDescent="0.4">
      <c r="B19" s="155"/>
      <c r="C19" s="156"/>
      <c r="D19" s="156"/>
      <c r="E19" s="13"/>
      <c r="F19" s="18">
        <v>0</v>
      </c>
      <c r="G19" s="33"/>
      <c r="H19" s="35"/>
      <c r="L19" s="6" t="s">
        <v>77</v>
      </c>
    </row>
    <row r="20" spans="2:14" x14ac:dyDescent="0.4">
      <c r="B20" s="155"/>
      <c r="C20" s="156"/>
      <c r="D20" s="156"/>
      <c r="E20" s="13"/>
      <c r="F20" s="18">
        <v>0</v>
      </c>
      <c r="G20" s="36"/>
      <c r="H20" s="35"/>
      <c r="L20" s="6" t="s">
        <v>78</v>
      </c>
    </row>
    <row r="21" spans="2:14" x14ac:dyDescent="0.4">
      <c r="B21" s="155"/>
      <c r="C21" s="156"/>
      <c r="D21" s="156"/>
      <c r="E21" s="13"/>
      <c r="F21" s="18">
        <v>0</v>
      </c>
      <c r="G21" s="36"/>
      <c r="H21" s="35"/>
      <c r="L21" s="6" t="s">
        <v>79</v>
      </c>
      <c r="N21" s="6" t="s">
        <v>80</v>
      </c>
    </row>
    <row r="22" spans="2:14" x14ac:dyDescent="0.4">
      <c r="B22" s="155"/>
      <c r="C22" s="156"/>
      <c r="D22" s="156"/>
      <c r="E22" s="13"/>
      <c r="F22" s="18">
        <v>0</v>
      </c>
      <c r="G22" s="36"/>
      <c r="H22" s="35"/>
    </row>
    <row r="23" spans="2:14" x14ac:dyDescent="0.4">
      <c r="B23" s="155"/>
      <c r="C23" s="156"/>
      <c r="D23" s="156"/>
      <c r="E23" s="13"/>
      <c r="F23" s="18">
        <v>0</v>
      </c>
      <c r="G23" s="36"/>
      <c r="H23" s="35"/>
      <c r="L23" s="6"/>
    </row>
    <row r="24" spans="2:14" x14ac:dyDescent="0.4">
      <c r="B24" s="155"/>
      <c r="C24" s="156"/>
      <c r="D24" s="156"/>
      <c r="E24" s="13"/>
      <c r="F24" s="18">
        <v>0</v>
      </c>
      <c r="G24" s="36"/>
      <c r="H24" s="35"/>
    </row>
    <row r="25" spans="2:14" ht="14.25" customHeight="1" x14ac:dyDescent="0.4">
      <c r="B25" s="155"/>
      <c r="C25" s="156"/>
      <c r="D25" s="156"/>
      <c r="E25" s="13"/>
      <c r="F25" s="18">
        <v>0</v>
      </c>
      <c r="G25" s="36"/>
      <c r="H25" s="35"/>
      <c r="L25" s="8" t="s">
        <v>81</v>
      </c>
    </row>
    <row r="26" spans="2:14" x14ac:dyDescent="0.4">
      <c r="B26" s="155"/>
      <c r="C26" s="156"/>
      <c r="D26" s="156"/>
      <c r="E26" s="13"/>
      <c r="F26" s="18">
        <v>0</v>
      </c>
      <c r="G26" s="36"/>
      <c r="H26" s="35"/>
      <c r="L26" s="6" t="s">
        <v>82</v>
      </c>
    </row>
    <row r="27" spans="2:14" x14ac:dyDescent="0.4">
      <c r="B27" s="155"/>
      <c r="C27" s="156"/>
      <c r="D27" s="156"/>
      <c r="E27" s="13"/>
      <c r="F27" s="18">
        <v>0</v>
      </c>
      <c r="G27" s="36"/>
      <c r="H27" s="35"/>
      <c r="L27" s="6" t="s">
        <v>83</v>
      </c>
    </row>
    <row r="28" spans="2:14" x14ac:dyDescent="0.4">
      <c r="B28" s="155"/>
      <c r="C28" s="156"/>
      <c r="D28" s="156"/>
      <c r="E28" s="13"/>
      <c r="F28" s="18">
        <v>0</v>
      </c>
      <c r="G28" s="36"/>
      <c r="H28" s="35"/>
      <c r="L28" s="6" t="s">
        <v>84</v>
      </c>
    </row>
    <row r="29" spans="2:14" x14ac:dyDescent="0.4">
      <c r="B29" s="155"/>
      <c r="C29" s="156"/>
      <c r="D29" s="156"/>
      <c r="E29" s="13"/>
      <c r="F29" s="18">
        <v>0</v>
      </c>
      <c r="G29" s="36"/>
      <c r="H29" s="35"/>
      <c r="L29" s="6" t="s">
        <v>85</v>
      </c>
    </row>
    <row r="30" spans="2:14" x14ac:dyDescent="0.4">
      <c r="B30" s="155"/>
      <c r="C30" s="156"/>
      <c r="D30" s="156"/>
      <c r="E30" s="13"/>
      <c r="F30" s="18">
        <v>0</v>
      </c>
      <c r="G30" s="36"/>
      <c r="H30" s="35"/>
      <c r="L30" s="6" t="s">
        <v>86</v>
      </c>
    </row>
    <row r="31" spans="2:14" x14ac:dyDescent="0.4">
      <c r="B31" s="155"/>
      <c r="C31" s="156"/>
      <c r="D31" s="156"/>
      <c r="E31" s="13"/>
      <c r="F31" s="18">
        <v>0</v>
      </c>
      <c r="G31" s="36"/>
      <c r="H31" s="35"/>
    </row>
    <row r="32" spans="2:14" x14ac:dyDescent="0.4">
      <c r="B32" s="155"/>
      <c r="C32" s="156"/>
      <c r="D32" s="156"/>
      <c r="E32" s="13"/>
      <c r="F32" s="18">
        <v>0</v>
      </c>
      <c r="G32" s="36"/>
      <c r="H32" s="35"/>
    </row>
    <row r="33" spans="2:8" ht="14.25" customHeight="1" thickBot="1" x14ac:dyDescent="0.45">
      <c r="B33" s="155"/>
      <c r="C33" s="156"/>
      <c r="D33" s="156"/>
      <c r="E33" s="14"/>
      <c r="F33" s="18">
        <v>0</v>
      </c>
      <c r="G33" s="36"/>
      <c r="H33" s="35"/>
    </row>
    <row r="34" spans="2:8" ht="15.5" thickBot="1" x14ac:dyDescent="0.45">
      <c r="B34" s="120" t="s">
        <v>87</v>
      </c>
      <c r="C34" s="121"/>
      <c r="D34" s="121"/>
      <c r="E34" s="122"/>
      <c r="F34" s="19">
        <f>SUM(F14:F33)</f>
        <v>0</v>
      </c>
      <c r="G34" s="123"/>
      <c r="H34" s="124"/>
    </row>
    <row r="35" spans="2:8" ht="15.75" customHeight="1" x14ac:dyDescent="0.4">
      <c r="B35" s="140" t="s">
        <v>88</v>
      </c>
      <c r="C35" s="141"/>
      <c r="D35" s="141"/>
      <c r="E35" s="141"/>
      <c r="F35" s="141"/>
      <c r="G35" s="141"/>
      <c r="H35" s="142"/>
    </row>
    <row r="36" spans="2:8" x14ac:dyDescent="0.4">
      <c r="B36" s="28" t="s">
        <v>89</v>
      </c>
      <c r="C36" s="23"/>
      <c r="D36" s="23"/>
      <c r="E36" s="24"/>
      <c r="F36" s="15">
        <f>SUMIFS($F$14:$F$33,$E$14:$E$33, "Repairs done by Contractor",$G$14:$G$33, "Yes",$H$14:$H$33, "Yes")+
SUMIFS($F$14:$F$33,$E$14:$E$33, "Repairs done by Homeowner",$G$14:$G$33, "Yes",$H$14:$H$33, "Yes")</f>
        <v>0</v>
      </c>
      <c r="G36" s="25"/>
      <c r="H36" s="29"/>
    </row>
    <row r="37" spans="2:8" x14ac:dyDescent="0.4">
      <c r="B37" s="28" t="s">
        <v>90</v>
      </c>
      <c r="C37" s="23"/>
      <c r="D37" s="23"/>
      <c r="E37" s="24"/>
      <c r="F37" s="37">
        <v>2000</v>
      </c>
      <c r="G37" s="25"/>
      <c r="H37" s="29"/>
    </row>
    <row r="38" spans="2:8" ht="15.5" thickBot="1" x14ac:dyDescent="0.45">
      <c r="B38" s="28" t="s">
        <v>91</v>
      </c>
      <c r="C38" s="23"/>
      <c r="D38" s="23"/>
      <c r="E38" s="24"/>
      <c r="F38" s="16">
        <f>SUMIFS($F$14:$F$33,$E$14:$E$33, "Debris Removal",$G$14:$G$33, "Yes")+
SUMIFS($F$14:$F$33,$E$14:$E$33, "Demolition",$G$14:$G$33, "Yes")+
SUMIFS($F$14:$F$33,$E$14:$E$33, "Elevation",$G$14:$G$33, "Yes")+
SUMIFS($F$14:$F$33,$E$14:$E$33, "Other: Adjust Fees, Soft Costs, etc.",$G$14:$G$33, "Yes")</f>
        <v>0</v>
      </c>
      <c r="G38" s="26"/>
      <c r="H38" s="30"/>
    </row>
    <row r="39" spans="2:8" ht="15.75" customHeight="1" x14ac:dyDescent="0.4">
      <c r="B39" s="143" t="s">
        <v>92</v>
      </c>
      <c r="C39" s="144"/>
      <c r="D39" s="144"/>
      <c r="E39" s="144"/>
      <c r="F39" s="144"/>
      <c r="G39" s="144"/>
      <c r="H39" s="145"/>
    </row>
    <row r="40" spans="2:8" x14ac:dyDescent="0.4">
      <c r="B40" s="31" t="s">
        <v>93</v>
      </c>
      <c r="C40" s="20"/>
      <c r="D40" s="20"/>
      <c r="E40" s="21"/>
      <c r="F40" s="16">
        <f>IF(F36&lt;F37, F36, F37)+F38</f>
        <v>0</v>
      </c>
      <c r="G40" s="22"/>
      <c r="H40" s="32"/>
    </row>
    <row r="41" spans="2:8" x14ac:dyDescent="0.4">
      <c r="B41" s="157" t="s">
        <v>94</v>
      </c>
      <c r="C41" s="158"/>
      <c r="D41" s="158"/>
      <c r="E41" s="158"/>
      <c r="F41" s="158"/>
      <c r="G41" s="158"/>
      <c r="H41" s="159"/>
    </row>
    <row r="42" spans="2:8" ht="71.25" customHeight="1" x14ac:dyDescent="0.4">
      <c r="B42" s="128" t="s">
        <v>53</v>
      </c>
      <c r="C42" s="129"/>
      <c r="D42" s="129"/>
      <c r="E42" s="129"/>
      <c r="F42" s="129"/>
      <c r="G42" s="129"/>
      <c r="H42" s="130"/>
    </row>
    <row r="43" spans="2:8" ht="30.75" customHeight="1" x14ac:dyDescent="0.4">
      <c r="B43" s="131" t="s">
        <v>54</v>
      </c>
      <c r="C43" s="132"/>
      <c r="D43" s="132"/>
      <c r="E43" s="132"/>
      <c r="F43" s="132"/>
      <c r="G43" s="132"/>
      <c r="H43" s="133"/>
    </row>
    <row r="44" spans="2:8" x14ac:dyDescent="0.4">
      <c r="B44" s="118" t="s">
        <v>55</v>
      </c>
      <c r="C44" s="119"/>
      <c r="D44" s="117"/>
      <c r="E44" s="117"/>
      <c r="F44" s="138" t="s">
        <v>95</v>
      </c>
      <c r="G44" s="138"/>
      <c r="H44" s="139"/>
    </row>
    <row r="45" spans="2:8" x14ac:dyDescent="0.4">
      <c r="B45" s="118" t="s">
        <v>57</v>
      </c>
      <c r="C45" s="119"/>
      <c r="D45" s="117"/>
      <c r="E45" s="117"/>
      <c r="F45" s="138"/>
      <c r="G45" s="138"/>
      <c r="H45" s="139"/>
    </row>
    <row r="46" spans="2:8" x14ac:dyDescent="0.4">
      <c r="B46" s="118" t="s">
        <v>58</v>
      </c>
      <c r="C46" s="119" t="e">
        <f>#REF!</f>
        <v>#REF!</v>
      </c>
      <c r="D46" s="117"/>
      <c r="E46" s="117"/>
      <c r="F46" s="138" t="s">
        <v>95</v>
      </c>
      <c r="G46" s="138"/>
      <c r="H46" s="139"/>
    </row>
    <row r="47" spans="2:8" x14ac:dyDescent="0.4">
      <c r="B47" s="118" t="s">
        <v>59</v>
      </c>
      <c r="C47" s="119"/>
      <c r="D47" s="117"/>
      <c r="E47" s="117"/>
      <c r="F47" s="138"/>
      <c r="G47" s="138"/>
      <c r="H47" s="139"/>
    </row>
    <row r="48" spans="2:8" x14ac:dyDescent="0.4">
      <c r="B48" s="118" t="s">
        <v>60</v>
      </c>
      <c r="C48" s="119" t="e">
        <f>#REF!</f>
        <v>#REF!</v>
      </c>
      <c r="D48" s="117"/>
      <c r="E48" s="117"/>
      <c r="F48" s="138" t="s">
        <v>95</v>
      </c>
      <c r="G48" s="138"/>
      <c r="H48" s="139"/>
    </row>
    <row r="49" spans="2:8" x14ac:dyDescent="0.4">
      <c r="B49" s="118" t="s">
        <v>61</v>
      </c>
      <c r="C49" s="119"/>
      <c r="D49" s="117"/>
      <c r="E49" s="117"/>
      <c r="F49" s="138"/>
      <c r="G49" s="138"/>
      <c r="H49" s="139"/>
    </row>
    <row r="50" spans="2:8" ht="15.5" thickBot="1" x14ac:dyDescent="0.45">
      <c r="B50" s="136" t="s">
        <v>65</v>
      </c>
      <c r="C50" s="137"/>
      <c r="D50" s="137"/>
      <c r="E50" s="134" t="s">
        <v>63</v>
      </c>
      <c r="F50" s="134"/>
      <c r="G50" s="134"/>
      <c r="H50" s="135"/>
    </row>
    <row r="51" spans="2:8" ht="25.5" customHeight="1" thickBot="1" x14ac:dyDescent="0.45">
      <c r="B51" s="125" t="s">
        <v>96</v>
      </c>
      <c r="C51" s="126"/>
      <c r="D51" s="126"/>
      <c r="E51" s="126"/>
      <c r="F51" s="126"/>
      <c r="G51" s="126"/>
      <c r="H51" s="127"/>
    </row>
  </sheetData>
  <mergeCells count="60">
    <mergeCell ref="B5:D5"/>
    <mergeCell ref="B6:D6"/>
    <mergeCell ref="B7:D7"/>
    <mergeCell ref="B8:D8"/>
    <mergeCell ref="B41:H41"/>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51:H51"/>
    <mergeCell ref="B42:H42"/>
    <mergeCell ref="B43:H43"/>
    <mergeCell ref="E50:H50"/>
    <mergeCell ref="B50:D50"/>
    <mergeCell ref="F44:H45"/>
    <mergeCell ref="F46:H47"/>
    <mergeCell ref="F48:H49"/>
    <mergeCell ref="B35:H35"/>
    <mergeCell ref="B39:H39"/>
    <mergeCell ref="D44:E44"/>
    <mergeCell ref="D45:E45"/>
    <mergeCell ref="D46:E46"/>
    <mergeCell ref="D47:E47"/>
    <mergeCell ref="D48:E48"/>
    <mergeCell ref="D49:E49"/>
    <mergeCell ref="B44:C44"/>
    <mergeCell ref="B45:C45"/>
    <mergeCell ref="B46:C46"/>
    <mergeCell ref="B47:C47"/>
    <mergeCell ref="B48:C48"/>
    <mergeCell ref="B49:C49"/>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843FF-C77D-46BB-B82B-5A56FE00B8F8}"/>
</file>

<file path=customXml/itemProps2.xml><?xml version="1.0" encoding="utf-8"?>
<ds:datastoreItem xmlns:ds="http://schemas.openxmlformats.org/officeDocument/2006/customXml" ds:itemID="{4BF031A0-1D58-45C2-AB65-EA6D21C92E99}">
  <ds:schemaRefs>
    <ds:schemaRef ds:uri="http://www.w3.org/XML/1998/namespace"/>
    <ds:schemaRef ds:uri="http://schemas.openxmlformats.org/package/2006/metadata/core-properties"/>
    <ds:schemaRef ds:uri="http://purl.org/dc/elements/1.1/"/>
    <ds:schemaRef ds:uri="http://purl.org/dc/dcmitype/"/>
    <ds:schemaRef ds:uri="2ffff67d-86d2-4d1f-b535-c171ba02febc"/>
    <ds:schemaRef ds:uri="http://schemas.microsoft.com/office/2006/documentManagement/types"/>
    <ds:schemaRef ds:uri="http://purl.org/dc/terms/"/>
    <ds:schemaRef ds:uri="f2624a48-bfad-47c8-beb3-76632f522785"/>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CAF9FE7-A248-4D1F-B7D1-494116B6C1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Owner-Occupied Rehabilitation and Reconstruction DOB form CDBG-DR (Attachment 10-04 )</dc:title>
  <dc:subject/>
  <dc:creator>Ibeh, Ndubuisi</dc:creator>
  <cp:keywords/>
  <dc:description/>
  <cp:lastModifiedBy>Lewis, Daryl</cp:lastModifiedBy>
  <cp:revision/>
  <dcterms:created xsi:type="dcterms:W3CDTF">2015-06-05T18:17:20Z</dcterms:created>
  <dcterms:modified xsi:type="dcterms:W3CDTF">2023-04-14T15:47:39Z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